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28800" windowHeight="11835"/>
  </bookViews>
  <sheets>
    <sheet name="Мои данные" sheetId="1" r:id="rId1"/>
    <sheet name="Вспомогательный" sheetId="2" state="hidden" r:id="rId2"/>
  </sheets>
  <definedNames>
    <definedName name="_xlnm.Print_Titles" localSheetId="0">'Мои данные'!$15:$15</definedName>
    <definedName name="_xlnm.Print_Area" localSheetId="0">'Мои данные'!$A$1:$N$33</definedName>
  </definedNames>
  <calcPr calcId="145621"/>
</workbook>
</file>

<file path=xl/calcChain.xml><?xml version="1.0" encoding="utf-8"?>
<calcChain xmlns="http://schemas.openxmlformats.org/spreadsheetml/2006/main">
  <c r="N26" i="1" l="1"/>
  <c r="N25" i="1"/>
  <c r="N24" i="1"/>
  <c r="N23" i="1"/>
  <c r="N21" i="1"/>
  <c r="E18" i="1" l="1"/>
  <c r="E20" i="1"/>
  <c r="A12" i="2"/>
  <c r="F18" i="1"/>
  <c r="F20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</t>
        </r>
      </text>
    </comment>
    <comment ref="A10" author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C12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5" author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5" author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5" authorId="2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5" author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5" author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15" author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5" author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5" author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5" author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5" authorId="2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15" author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1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21" author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21" author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9" author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  <comment ref="C32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3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<sst xmlns="http://schemas.openxmlformats.org/spreadsheetml/2006/main" count="38" uniqueCount="35">
  <si>
    <t>№ пп</t>
  </si>
  <si>
    <t>на проектные (изыскательские)  работы</t>
  </si>
  <si>
    <t>Наименование проектной (изыскательской) организации</t>
  </si>
  <si>
    <t>Наименование организации заказчика</t>
  </si>
  <si>
    <t xml:space="preserve">Главный инженер проекта </t>
  </si>
  <si>
    <t xml:space="preserve">Составитель сметы </t>
  </si>
  <si>
    <t xml:space="preserve">СМЕТА № 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</si>
  <si>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</si>
  <si>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</si>
  <si>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 xml:space="preserve">Приложение к Договору № 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</si>
  <si>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</si>
  <si>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</si>
  <si>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0,7*0,5*0,03*1,08</t>
  </si>
  <si>
    <t>цены 2001</t>
  </si>
  <si>
    <t>(п.2.43При проектировании напорной канализации ПЗ=0,7;
п.2.4.11Проектная документация ПЗ=0,5;
Таб.46Стадия ПД: Для строительства линейных объектов - Проект организации строительства (2,0%), Проект организации работ по сносу (демонтажу)   (1,0%) ПЗ=0,03;
на з/п по северным р-нам, СБЦИ5, ОУ пункт 8д, таблица 3 пункт 2 ПЗ=1,08)</t>
  </si>
  <si>
    <t>объект</t>
  </si>
  <si>
    <t>0,7*0,5*0,58*1,08</t>
  </si>
  <si>
    <t>(п.2.43При проектировании напорной канализации ПЗ=0,7;
п.2.4.11Рабочая документация ПЗ=0,5;
Таб.47Стадия РД: Для строительства линейных объектов - Смета на строительство (10,0%), Доп.к.Таб.47Стадия РД: Для строительства линейных объектов, раздел «Технологические конструктивные решения линейного объекта. Искусственные сооружения (инженерное обустройство, сети)» - Технологические решения (24,5%), Доп.к.Таб.47Стадия РД: Для строительства линейных объектов, раздел «Технологические конструктивные решения линейного объекта. Искусственные сооружения (инженерное обустройство, сети)» - Конструктивные решения (23,5%) ПЗ=0,58;
на з/п по северным р-нам, СБЦИ5, ОУ пункт 8д, таблица 3 пункт 2 ПЗ=1,08)</t>
  </si>
  <si>
    <t>Итоги по смете:</t>
  </si>
  <si>
    <t xml:space="preserve">  Проектные работы: Коммунальные инженерные сети и сооружения </t>
  </si>
  <si>
    <t xml:space="preserve">  НДС 18%</t>
  </si>
  <si>
    <t xml:space="preserve">  ВСЕГО по смете</t>
  </si>
  <si>
    <t>(227400*1+280*1960)*0,7*0,5*0,03*1,08</t>
  </si>
  <si>
    <t>Канализация, сооружаемая открытым способом диаметром свыше 1000 мм, протяженностью: свыше 1000 до 5000 м
(м)</t>
  </si>
  <si>
    <t>(227400*1+280*1960)*0,7*0,5*0,58*1,08</t>
  </si>
  <si>
    <r>
      <t xml:space="preserve">СБЦП   "Коммунальные инженерные сети и сооружения (2012 г.)" табл.5 п.9
</t>
    </r>
    <r>
      <rPr>
        <i/>
        <sz val="9"/>
        <rFont val="Arial"/>
        <family val="2"/>
        <charset val="204"/>
      </rPr>
      <t>(п.2.43При проектировании напорной канализации ПЗ=0,7;
п.2.4.11Проектная документация ПЗ=0,5;
Таб.46Стадия ПД: Для строительства линейных объектов - Проект организации строительства (2,0%), Проект организации работ по сносу (демонтажу)   (1,0%) ПЗ=0,03;
на з/п по северным р-нам, СБЦИ5, ОУ пункт 8д, таблица 3 пункт 2 ПЗ=1,08)</t>
    </r>
  </si>
  <si>
    <r>
      <t xml:space="preserve">СБЦП   "Коммунальные инженерные сети и сооружения (2012 г.)" табл.5 п.9
</t>
    </r>
    <r>
      <rPr>
        <i/>
        <sz val="9"/>
        <rFont val="Arial"/>
        <family val="2"/>
        <charset val="204"/>
      </rPr>
      <t>(п.2.43При проектировании напорной канализации ПЗ=0,7;
п.2.4.11Рабочая документация ПЗ=0,5;
Таб.47Стадия РД: Для строительства линейных объектов - Смета на строительство (10,0%), Доп.к.Таб.47Стадия РД: Для строительства линейных объектов, раздел «Технологические конструктивные решения линейного объекта. Искусственные сооружения (инженерное обустройство, сети)» - Технологические решения (24,5%), Доп.к.Таб.47Стадия РД: Для строительства линейных объектов, раздел «Технологические конструктивные решения линейного объекта. Искусственные сооружения (инженерное обустройство, сети)» - Конструктивные решения (23,5%) ПЗ=0,58;
на з/п по северным р-нам, СБЦИ5, ОУ пункт 8д, таблица 3 пункт 2 ПЗ=1,08)</t>
    </r>
  </si>
  <si>
    <t xml:space="preserve">  Всего с учетом Индекс изменения стоимости проектных  работ на I квартал 2017 года к уровню базовых цен по состоянию на 1 января 2001 года  (письмо Минстроя от 20.03.2017 № 8802-ХМ/09) 3,99</t>
  </si>
  <si>
    <t>Итого затраты по разделам (1-1)</t>
  </si>
  <si>
    <t>1. Проектные работы</t>
  </si>
  <si>
    <t>Проектная документация (ПОС)</t>
  </si>
  <si>
    <t>Рабочая документация</t>
  </si>
  <si>
    <t>Прудентова Г.Ф.</t>
  </si>
  <si>
    <t>Выполнение рабочей документации, проекта организации строительства, сметного расчета по объекту: «Реконструкция напорного канализационного коллектора от ГНС до ГСА (здание главной насосной станции, Киров, сл. Филейка 1\ скв 32807/; протяженность 3126м, инв. ном.: 50266). Участок от К-3 до ГСА протяженностью 1960м».</t>
  </si>
  <si>
    <t>Стоимость работ,  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</si>
</sst>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i/>
      <sz val="10"/>
      <name val="Arial Cyr"/>
      <charset val="204"/>
    </font>
    <font>
      <i/>
      <sz val="9"/>
      <name val="Arial"/>
      <family val="2"/>
      <charset val="204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46"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0" xfId="0" applyFont="1" applyAlignment="1">
      <alignment vertical="top"/>
    </xf>
    <xf numFmtId="0" fontId="8" fillId="0" borderId="0" xfId="0" applyFont="1" applyAlignment="1">
      <alignment horizontal="left" indent="1"/>
    </xf>
    <xf numFmtId="0" fontId="8" fillId="0" borderId="0" xfId="21" applyFont="1" applyBorder="1">
      <alignment horizontal="center"/>
    </xf>
    <xf numFmtId="0" fontId="8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8" fillId="0" borderId="0" xfId="22" applyFont="1">
      <alignment horizontal="left" vertical="top"/>
    </xf>
    <xf numFmtId="0" fontId="11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8" fillId="0" borderId="3" xfId="12" applyFont="1" applyBorder="1">
      <alignment horizont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164" fontId="8" fillId="0" borderId="1" xfId="5" applyNumberFormat="1" applyFont="1" applyBorder="1" applyAlignment="1">
      <alignment horizontal="right" vertical="top" wrapText="1"/>
    </xf>
    <xf numFmtId="0" fontId="14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wrapText="1"/>
    </xf>
    <xf numFmtId="0" fontId="12" fillId="0" borderId="0" xfId="0" applyFont="1" applyAlignment="1">
      <alignment wrapText="1"/>
    </xf>
    <xf numFmtId="2" fontId="8" fillId="0" borderId="1" xfId="5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8" fillId="0" borderId="1" xfId="5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0" fillId="0" borderId="0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wrapText="1"/>
    </xf>
    <xf numFmtId="0" fontId="7" fillId="0" borderId="0" xfId="21" applyFont="1">
      <alignment horizontal="center"/>
    </xf>
    <xf numFmtId="0" fontId="8" fillId="0" borderId="0" xfId="0" applyFont="1" applyAlignment="1">
      <alignment horizontal="center"/>
    </xf>
    <xf numFmtId="0" fontId="9" fillId="0" borderId="0" xfId="21" applyNumberFormat="1" applyFont="1" applyBorder="1" applyAlignment="1">
      <alignment horizontal="center" vertical="top" wrapText="1"/>
    </xf>
    <xf numFmtId="0" fontId="9" fillId="0" borderId="0" xfId="21" applyFont="1" applyBorder="1" applyAlignment="1">
      <alignment horizontal="center" vertical="top" wrapText="1"/>
    </xf>
    <xf numFmtId="0" fontId="8" fillId="0" borderId="0" xfId="21" applyNumberFormat="1" applyFont="1" applyBorder="1" applyAlignment="1">
      <alignment horizontal="left" vertical="top" wrapText="1"/>
    </xf>
    <xf numFmtId="0" fontId="8" fillId="0" borderId="0" xfId="21" applyFont="1" applyBorder="1" applyAlignment="1">
      <alignment horizontal="left" vertical="top" wrapText="1"/>
    </xf>
    <xf numFmtId="0" fontId="8" fillId="0" borderId="0" xfId="21" applyNumberFormat="1" applyFont="1" applyBorder="1" applyAlignment="1">
      <alignment horizontal="center" vertical="top" wrapText="1"/>
    </xf>
    <xf numFmtId="0" fontId="8" fillId="0" borderId="0" xfId="21" applyFont="1" applyBorder="1" applyAlignment="1">
      <alignment horizontal="center" vertical="top" wrapText="1"/>
    </xf>
    <xf numFmtId="0" fontId="13" fillId="0" borderId="4" xfId="0" applyNumberFormat="1" applyFont="1" applyBorder="1" applyAlignment="1">
      <alignment horizontal="left" vertical="top" wrapText="1" indent="5"/>
    </xf>
    <xf numFmtId="0" fontId="14" fillId="0" borderId="2" xfId="0" applyFont="1" applyBorder="1" applyAlignment="1">
      <alignment horizontal="left" vertical="top" wrapText="1" indent="5"/>
    </xf>
    <xf numFmtId="0" fontId="14" fillId="0" borderId="5" xfId="0" applyFont="1" applyBorder="1" applyAlignment="1">
      <alignment horizontal="left" vertical="top" wrapText="1" indent="5"/>
    </xf>
    <xf numFmtId="0" fontId="10" fillId="0" borderId="4" xfId="0" applyNumberFormat="1" applyFont="1" applyBorder="1" applyAlignment="1">
      <alignment horizontal="left" vertical="top" wrapText="1" indent="5"/>
    </xf>
    <xf numFmtId="0" fontId="15" fillId="0" borderId="2" xfId="0" applyFont="1" applyBorder="1" applyAlignment="1">
      <alignment horizontal="left" vertical="top" wrapText="1" indent="5"/>
    </xf>
    <xf numFmtId="0" fontId="15" fillId="0" borderId="5" xfId="0" applyFont="1" applyBorder="1" applyAlignment="1">
      <alignment horizontal="left" vertical="top" wrapText="1" indent="5"/>
    </xf>
    <xf numFmtId="0" fontId="9" fillId="0" borderId="1" xfId="5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28575</xdr:colOff>
          <xdr:row>13</xdr:row>
          <xdr:rowOff>1057275</xdr:rowOff>
        </xdr:from>
        <xdr:to>
          <xdr:col>1</xdr:col>
          <xdr:colOff>1000125</xdr:colOff>
          <xdr:row>13</xdr:row>
          <xdr:rowOff>1266825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Y34"/>
  <sheetViews>
    <sheetView showGridLines="0" tabSelected="1" zoomScale="120" zoomScaleNormal="120" workbookViewId="0">
      <selection activeCell="N26" sqref="N26"/>
    </sheetView>
  </sheetViews>
  <sheetFormatPr defaultRowHeight="12.75" outlineLevelRow="1" x14ac:dyDescent="0.2"/>
  <cols>
    <col min="1" max="1" width="5.7109375" style="1" customWidth="1"/>
    <col min="2" max="3" width="29.42578125" style="1" customWidth="1"/>
    <col min="4" max="4" width="16.85546875" style="1" customWidth="1"/>
    <col min="5" max="10" width="22.140625" style="1" hidden="1" customWidth="1"/>
    <col min="11" max="11" width="73.7109375" style="1" hidden="1" customWidth="1"/>
    <col min="12" max="13" width="15" style="1" hidden="1" customWidth="1"/>
    <col min="14" max="14" width="11.140625" style="1" customWidth="1"/>
    <col min="15" max="16" width="9.140625" style="1" customWidth="1"/>
    <col min="17" max="24" width="9.140625" style="1"/>
    <col min="25" max="25" width="56" style="13" customWidth="1"/>
    <col min="26" max="16384" width="9.140625" style="1"/>
  </cols>
  <sheetData>
    <row r="1" spans="1:25" x14ac:dyDescent="0.2">
      <c r="A1" s="29"/>
      <c r="B1" s="29"/>
      <c r="C1" s="29"/>
      <c r="D1" s="29"/>
      <c r="N1" s="12" t="s">
        <v>10</v>
      </c>
    </row>
    <row r="2" spans="1:25" x14ac:dyDescent="0.2">
      <c r="A2" s="35" t="s">
        <v>9</v>
      </c>
      <c r="B2" s="35"/>
      <c r="C2" s="35"/>
      <c r="D2" s="35"/>
    </row>
    <row r="3" spans="1:25" ht="15.75" x14ac:dyDescent="0.25">
      <c r="A3" s="30" t="s">
        <v>6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25" x14ac:dyDescent="0.2">
      <c r="A4" s="31" t="s">
        <v>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25" hidden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5" hidden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25" ht="51" customHeight="1" x14ac:dyDescent="0.2">
      <c r="A7" s="32" t="s">
        <v>33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Y7" s="23"/>
    </row>
    <row r="8" spans="1:25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25" x14ac:dyDescent="0.2">
      <c r="A9" s="3" t="s">
        <v>2</v>
      </c>
      <c r="B9" s="2"/>
    </row>
    <row r="10" spans="1:25" ht="12.75" hidden="1" customHeight="1" x14ac:dyDescent="0.2">
      <c r="A10" s="36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Y10" s="22"/>
    </row>
    <row r="11" spans="1:25" hidden="1" x14ac:dyDescent="0.2">
      <c r="A11" s="2"/>
      <c r="B11" s="2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25" ht="12.75" customHeight="1" x14ac:dyDescent="0.2">
      <c r="A12" s="3" t="s">
        <v>3</v>
      </c>
      <c r="B12" s="2"/>
      <c r="C12" s="34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Y12" s="22"/>
    </row>
    <row r="13" spans="1:25" x14ac:dyDescent="0.2">
      <c r="A13" s="2"/>
      <c r="B13" s="2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6"/>
    </row>
    <row r="14" spans="1:25" s="8" customFormat="1" ht="100.5" customHeight="1" x14ac:dyDescent="0.2">
      <c r="A14" s="7" t="s">
        <v>0</v>
      </c>
      <c r="B14" s="7" t="s">
        <v>7</v>
      </c>
      <c r="C14" s="7" t="s">
        <v>8</v>
      </c>
      <c r="D14" s="7" t="s">
        <v>11</v>
      </c>
      <c r="E14" s="7"/>
      <c r="F14" s="7"/>
      <c r="G14" s="7"/>
      <c r="H14" s="7"/>
      <c r="I14" s="7"/>
      <c r="J14" s="7"/>
      <c r="K14" s="7"/>
      <c r="L14" s="7"/>
      <c r="M14" s="7"/>
      <c r="N14" s="7" t="s">
        <v>34</v>
      </c>
    </row>
    <row r="15" spans="1:25" x14ac:dyDescent="0.2">
      <c r="A15" s="14">
        <v>1</v>
      </c>
      <c r="B15" s="14">
        <v>2</v>
      </c>
      <c r="C15" s="14">
        <v>3</v>
      </c>
      <c r="D15" s="14">
        <v>4</v>
      </c>
      <c r="E15" s="14"/>
      <c r="F15" s="14"/>
      <c r="G15" s="14"/>
      <c r="H15" s="14"/>
      <c r="I15" s="14"/>
      <c r="J15" s="14"/>
      <c r="K15" s="14"/>
      <c r="L15" s="14"/>
      <c r="M15" s="14"/>
      <c r="N15" s="14">
        <v>5</v>
      </c>
    </row>
    <row r="16" spans="1:25" s="9" customFormat="1" ht="15" customHeight="1" x14ac:dyDescent="0.2">
      <c r="A16" s="38" t="s">
        <v>29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40"/>
      <c r="Y16" s="20"/>
    </row>
    <row r="17" spans="1:25" s="10" customFormat="1" ht="12.75" customHeight="1" x14ac:dyDescent="0.2">
      <c r="A17" s="41" t="s">
        <v>30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3"/>
      <c r="O17" s="9"/>
      <c r="P17" s="9"/>
      <c r="Q17" s="9"/>
      <c r="R17" s="9"/>
      <c r="S17" s="9"/>
      <c r="Y17" s="21"/>
    </row>
    <row r="18" spans="1:25" ht="194.25" x14ac:dyDescent="0.2">
      <c r="A18" s="15">
        <v>1</v>
      </c>
      <c r="B18" s="16" t="s">
        <v>23</v>
      </c>
      <c r="C18" s="16" t="s">
        <v>25</v>
      </c>
      <c r="D18" s="17" t="s">
        <v>22</v>
      </c>
      <c r="E18" s="18">
        <f>IF( 1 = "","0",1)</f>
        <v>1</v>
      </c>
      <c r="F18" s="18" t="str">
        <f ca="1">IF(INDIRECT("J" &amp; ROW())="текущие цены", IF(INDIRECT("G" &amp; ROW())="", "0", "0"), IF(INDIRECT("G" &amp; ROW())="", "2578.72","227400"))</f>
        <v>227400</v>
      </c>
      <c r="G18" s="18" t="s">
        <v>12</v>
      </c>
      <c r="H18" s="18"/>
      <c r="I18" s="18"/>
      <c r="J18" s="18" t="s">
        <v>13</v>
      </c>
      <c r="K18" s="18" t="s">
        <v>14</v>
      </c>
      <c r="L18" s="18">
        <v>1</v>
      </c>
      <c r="M18" s="18" t="s">
        <v>15</v>
      </c>
      <c r="N18" s="25">
        <v>8812</v>
      </c>
      <c r="O18" s="9"/>
      <c r="P18" s="9"/>
      <c r="Q18" s="9"/>
      <c r="R18" s="9"/>
      <c r="S18" s="9"/>
    </row>
    <row r="19" spans="1:25" ht="12.75" customHeight="1" x14ac:dyDescent="0.2">
      <c r="A19" s="41" t="s">
        <v>31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3"/>
      <c r="O19" s="9"/>
      <c r="P19" s="9"/>
      <c r="Q19" s="9"/>
      <c r="R19" s="9"/>
      <c r="S19" s="9"/>
      <c r="Y19" s="22"/>
    </row>
    <row r="20" spans="1:25" ht="409.5" x14ac:dyDescent="0.2">
      <c r="A20" s="15">
        <v>2</v>
      </c>
      <c r="B20" s="16" t="s">
        <v>23</v>
      </c>
      <c r="C20" s="16" t="s">
        <v>26</v>
      </c>
      <c r="D20" s="17" t="s">
        <v>24</v>
      </c>
      <c r="E20" s="18">
        <f>IF( 1 = "","0",1)</f>
        <v>1</v>
      </c>
      <c r="F20" s="18" t="str">
        <f ca="1">IF(INDIRECT("J" &amp; ROW())="текущие цены", IF(INDIRECT("G" &amp; ROW())="", "0", "0"), IF(INDIRECT("G" &amp; ROW())="", "49855.18","227400"))</f>
        <v>227400</v>
      </c>
      <c r="G20" s="18" t="s">
        <v>16</v>
      </c>
      <c r="H20" s="18"/>
      <c r="I20" s="18"/>
      <c r="J20" s="18" t="s">
        <v>13</v>
      </c>
      <c r="K20" s="18" t="s">
        <v>17</v>
      </c>
      <c r="L20" s="18">
        <v>1</v>
      </c>
      <c r="M20" s="18" t="s">
        <v>15</v>
      </c>
      <c r="N20" s="25">
        <v>170179</v>
      </c>
      <c r="O20" s="9"/>
      <c r="P20" s="9"/>
      <c r="Q20" s="9"/>
      <c r="R20" s="9"/>
      <c r="S20" s="9"/>
    </row>
    <row r="21" spans="1:25" ht="12.75" customHeight="1" x14ac:dyDescent="0.2">
      <c r="A21" s="26" t="s">
        <v>28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4">
        <f>178991</f>
        <v>178991</v>
      </c>
      <c r="O21" s="9"/>
      <c r="P21" s="9"/>
      <c r="Q21" s="9"/>
      <c r="R21" s="9"/>
      <c r="S21" s="9"/>
      <c r="Y21" s="22"/>
    </row>
    <row r="22" spans="1:25" ht="12.75" customHeight="1" outlineLevel="1" x14ac:dyDescent="0.2">
      <c r="A22" s="44" t="s">
        <v>18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19"/>
      <c r="O22" s="9"/>
      <c r="P22" s="9"/>
      <c r="Q22" s="9"/>
      <c r="R22" s="9"/>
      <c r="S22" s="9"/>
      <c r="Y22" s="23"/>
    </row>
    <row r="23" spans="1:25" ht="12.75" customHeight="1" outlineLevel="1" x14ac:dyDescent="0.2">
      <c r="A23" s="26" t="s">
        <v>19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4">
        <f>178991</f>
        <v>178991</v>
      </c>
      <c r="O23" s="9"/>
      <c r="P23" s="9"/>
      <c r="Q23" s="9"/>
      <c r="R23" s="9"/>
      <c r="S23" s="9"/>
      <c r="Y23" s="22"/>
    </row>
    <row r="24" spans="1:25" ht="38.25" customHeight="1" outlineLevel="1" x14ac:dyDescent="0.2">
      <c r="A24" s="26" t="s">
        <v>27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4">
        <f>714174</f>
        <v>714174</v>
      </c>
      <c r="O24" s="9"/>
      <c r="P24" s="9"/>
      <c r="Q24" s="9"/>
      <c r="R24" s="9"/>
      <c r="S24" s="9"/>
      <c r="Y24" s="22"/>
    </row>
    <row r="25" spans="1:25" ht="12.75" customHeight="1" outlineLevel="1" x14ac:dyDescent="0.2">
      <c r="A25" s="26" t="s">
        <v>20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4">
        <f>128551.32</f>
        <v>128551.32</v>
      </c>
      <c r="O25" s="9"/>
      <c r="P25" s="9"/>
      <c r="Q25" s="9"/>
      <c r="R25" s="9"/>
      <c r="S25" s="9"/>
      <c r="Y25" s="22"/>
    </row>
    <row r="26" spans="1:25" ht="12.75" customHeight="1" x14ac:dyDescent="0.2">
      <c r="A26" s="44" t="s">
        <v>21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24">
        <f>842725.32</f>
        <v>842725.32</v>
      </c>
      <c r="O26" s="9"/>
      <c r="P26" s="9"/>
      <c r="Q26" s="9"/>
      <c r="R26" s="9"/>
      <c r="S26" s="9"/>
      <c r="Y26" s="23"/>
    </row>
    <row r="27" spans="1:25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10"/>
      <c r="P27" s="10"/>
      <c r="Q27" s="10"/>
      <c r="R27" s="10"/>
      <c r="S27" s="10"/>
    </row>
    <row r="28" spans="1:25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25" hidden="1" x14ac:dyDescent="0.2">
      <c r="A29" s="1" t="s">
        <v>4</v>
      </c>
      <c r="B29" s="2"/>
      <c r="C29" s="11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25" hidden="1" x14ac:dyDescent="0.2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25" hidden="1" x14ac:dyDescent="0.2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25" x14ac:dyDescent="0.2">
      <c r="A32" s="1" t="s">
        <v>5</v>
      </c>
      <c r="B32" s="2"/>
      <c r="C32" s="11" t="s">
        <v>32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4" spans="1:14" x14ac:dyDescent="0.2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</row>
  </sheetData>
  <mergeCells count="17">
    <mergeCell ref="A23:M23"/>
    <mergeCell ref="A24:M24"/>
    <mergeCell ref="A34:N34"/>
    <mergeCell ref="A1:D1"/>
    <mergeCell ref="A3:N3"/>
    <mergeCell ref="A4:N4"/>
    <mergeCell ref="A7:N7"/>
    <mergeCell ref="C12:N12"/>
    <mergeCell ref="A2:D2"/>
    <mergeCell ref="A10:N10"/>
    <mergeCell ref="A16:N16"/>
    <mergeCell ref="A17:N17"/>
    <mergeCell ref="A25:M25"/>
    <mergeCell ref="A26:M26"/>
    <mergeCell ref="A19:N19"/>
    <mergeCell ref="A21:M21"/>
    <mergeCell ref="A22:M22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99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28575</xdr:colOff>
                    <xdr:row>13</xdr:row>
                    <xdr:rowOff>1057275</xdr:rowOff>
                  </from>
                  <to>
                    <xdr:col>1</xdr:col>
                    <xdr:colOff>1000125</xdr:colOff>
                    <xdr:row>13</xdr:row>
                    <xdr:rowOff>1266825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Прудентова Г.Ф.</dc:creator>
  <dc:description>17.05.2010</dc:description>
  <cp:lastModifiedBy>Булдакова Л.С.</cp:lastModifiedBy>
  <cp:lastPrinted>2017-09-25T11:57:03Z</cp:lastPrinted>
  <dcterms:created xsi:type="dcterms:W3CDTF">2007-02-21T08:42:24Z</dcterms:created>
  <dcterms:modified xsi:type="dcterms:W3CDTF">2017-10-02T14:22:23Z</dcterms:modified>
</cp:coreProperties>
</file>